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088" windowHeight="8988" tabRatio="601" activeTab="0"/>
  </bookViews>
  <sheets>
    <sheet name="01.07.2023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<sst xmlns="http://schemas.openxmlformats.org/spreadsheetml/2006/main" count="39" uniqueCount="39">
  <si>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</si>
  <si>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</si>
  <si>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</si>
  <si>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</si>
  <si>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</si>
  <si>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</si>
  <si>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</si>
  <si>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</si>
  <si>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</si>
  <si>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</si>
  <si>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</si>
  <si>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</si>
  <si>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</si>
  <si>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</si>
  <si>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>ФИЗИЧЕСКАЯ КУЛЬТУРА И СПОРТ</t>
  </si>
  <si>
    <t>ДОХОДЫ</t>
  </si>
  <si>
    <t>РАСХОДЫ</t>
  </si>
  <si>
    <t>ИСТОЧНИКИ</t>
  </si>
  <si>
    <t>Акцизы по подакцизным товарам (продукции)</t>
  </si>
  <si>
    <t>процент исполнния , %</t>
  </si>
  <si>
    <t>ОБРАЗОВАНИЕ</t>
  </si>
  <si>
    <t>КУЛЬТУРА, КИНЕМАТОГРАФИЯ</t>
  </si>
  <si>
    <t xml:space="preserve"> бюджета Усть-Ницинского сельского поселения</t>
  </si>
  <si>
    <t>Налог на имущество физических лиц</t>
  </si>
  <si>
    <t>Дотации на выравнивание бюджетной обеспеченности</t>
  </si>
  <si>
    <t>Субвенции</t>
  </si>
  <si>
    <t>Прочие межбюджетные трансферты</t>
  </si>
  <si>
    <t>ОХРАНА ОКРУЖАЮЩЕЙ СРЕДЫ</t>
  </si>
  <si>
    <t>Доходы, полученные в виде арендной платы, а также средства от продажи права на заключение договоров аренды за земли, нах-ся в собственности сельских поселений</t>
  </si>
  <si>
    <t>Межбюджетные трансферты, передаваемые бюджетам сельских поселений из бюджетов муниципальных районов</t>
  </si>
  <si>
    <t>Доходы от сдачи в аренду объектов нежилого фонда, находящихся в оперативном управлении органов управления сельских поселений</t>
  </si>
  <si>
    <t>Плата за пользование жилых помещений (плата за наем)</t>
  </si>
  <si>
    <t xml:space="preserve">Прочие доходы от компенсации затрат </t>
  </si>
  <si>
    <t>СРЕДСТВА МАССОВОЙ ИНФОРМАЦИИ</t>
  </si>
  <si>
    <t>Земельный налог</t>
  </si>
  <si>
    <t>Доходы от продажи 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</si>
  <si>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Субсидии на поддержку отрасли культуры</t>
  </si>
  <si>
    <t>Возврат прочих остатков субсидий, субвенций и иных межбюджетных трансфертов, имеющих целевое назначение</t>
  </si>
  <si>
    <t>по состоянию на 01.08.2023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</si>
</sst>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 wrapText="1"/>
    </xf>
    <xf numFmtId="3" fontId="46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/>
    </xf>
    <xf numFmtId="2" fontId="46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view="pageBreakPreview" zoomScaleNormal="75" zoomScaleSheetLayoutView="100" zoomScalePageLayoutView="0" workbookViewId="0" topLeftCell="A1">
      <selection activeCell="H28" sqref="H28"/>
    </sheetView>
  </sheetViews>
  <sheetFormatPr defaultColWidth="9.00390625" defaultRowHeight="12.75"/>
  <cols>
    <col min="1" max="1" width="69.375" style="1" customWidth="1"/>
    <col min="2" max="2" width="15.50390625" style="0" customWidth="1"/>
    <col min="3" max="3" width="14.50390625" style="0" customWidth="1"/>
    <col min="4" max="4" width="13.50390625" style="0" customWidth="1"/>
  </cols>
  <sheetData>
    <row r="1" spans="1:4" ht="20.25">
      <c r="A1" s="26" t="s">
        <v>3</v>
      </c>
      <c r="B1" s="26"/>
      <c r="C1" s="26"/>
      <c r="D1" s="26"/>
    </row>
    <row r="2" spans="1:4" ht="20.25">
      <c r="A2" s="26" t="s">
        <v>22</v>
      </c>
      <c r="B2" s="26"/>
      <c r="C2" s="26"/>
      <c r="D2" s="26"/>
    </row>
    <row r="3" spans="1:4" ht="20.25">
      <c r="A3" s="26" t="s">
        <v>38</v>
      </c>
      <c r="B3" s="26"/>
      <c r="C3" s="26"/>
      <c r="D3" s="26"/>
    </row>
    <row r="4" ht="20.25">
      <c r="A4" s="3"/>
    </row>
    <row r="5" spans="1:4" ht="80.25" customHeight="1">
      <c r="A5" s="4" t="s">
        <v>13</v>
      </c>
      <c r="B5" s="4" t="s">
        <v>12</v>
      </c>
      <c r="C5" s="4" t="s">
        <v>11</v>
      </c>
      <c r="D5" s="4" t="s">
        <v>19</v>
      </c>
    </row>
    <row r="6" spans="1:4" ht="17.25">
      <c r="A6" s="18" t="s">
        <v>15</v>
      </c>
      <c r="B6" s="20">
        <f>B7+B17</f>
        <v>79834.854</v>
      </c>
      <c r="C6" s="20">
        <f>C7+C17</f>
        <v>40431.829</v>
      </c>
      <c r="D6" s="21">
        <f aca="true" t="shared" si="0" ref="D6:D11">C6/B6*100</f>
        <v>50.6443326119191</v>
      </c>
    </row>
    <row r="7" spans="1:4" s="2" customFormat="1" ht="30.75">
      <c r="A7" s="6" t="s">
        <v>10</v>
      </c>
      <c r="B7" s="14">
        <f>B8+B9+B10+B11+B12+B13+B14++B15+B16</f>
        <v>14956</v>
      </c>
      <c r="C7" s="14">
        <f>C8+C9+C10+C11+C12+C13+C14++C15</f>
        <v>6673.859</v>
      </c>
      <c r="D7" s="24">
        <f t="shared" si="0"/>
        <v>44.62328831238299</v>
      </c>
    </row>
    <row r="8" spans="1:4" ht="15">
      <c r="A8" s="19" t="s">
        <v>0</v>
      </c>
      <c r="B8" s="15">
        <v>417</v>
      </c>
      <c r="C8" s="15">
        <v>246.305</v>
      </c>
      <c r="D8" s="7">
        <f t="shared" si="0"/>
        <v>59.06594724220624</v>
      </c>
    </row>
    <row r="9" spans="1:4" ht="15">
      <c r="A9" s="8" t="s">
        <v>18</v>
      </c>
      <c r="B9" s="15">
        <v>11268</v>
      </c>
      <c r="C9" s="15">
        <v>6337.181</v>
      </c>
      <c r="D9" s="7">
        <f t="shared" si="0"/>
        <v>56.2405129570465</v>
      </c>
    </row>
    <row r="10" spans="1:4" ht="15">
      <c r="A10" s="8" t="s">
        <v>23</v>
      </c>
      <c r="B10" s="15">
        <v>1020</v>
      </c>
      <c r="C10" s="15">
        <v>130.183</v>
      </c>
      <c r="D10" s="7">
        <f t="shared" si="0"/>
        <v>12.763039215686273</v>
      </c>
    </row>
    <row r="11" spans="1:4" ht="15">
      <c r="A11" s="8" t="s">
        <v>34</v>
      </c>
      <c r="B11" s="15">
        <v>2085</v>
      </c>
      <c r="C11" s="15">
        <v>-87.344</v>
      </c>
      <c r="D11" s="7">
        <f t="shared" si="0"/>
        <v>-4.1891606714628296</v>
      </c>
    </row>
    <row r="12" spans="1:4" ht="46.5">
      <c r="A12" s="8" t="s">
        <v>28</v>
      </c>
      <c r="B12" s="15">
        <v>30</v>
      </c>
      <c r="C12" s="15">
        <v>0</v>
      </c>
      <c r="D12" s="7">
        <f aca="true" t="shared" si="1" ref="D12:D17">C12/B12*100</f>
        <v>0</v>
      </c>
    </row>
    <row r="13" spans="1:4" ht="30.75">
      <c r="A13" s="8" t="s">
        <v>30</v>
      </c>
      <c r="B13" s="15">
        <v>60</v>
      </c>
      <c r="C13" s="15">
        <v>28.849</v>
      </c>
      <c r="D13" s="7">
        <f t="shared" si="1"/>
        <v>48.08166666666666</v>
      </c>
    </row>
    <row r="14" spans="1:4" ht="15">
      <c r="A14" s="8" t="s">
        <v>31</v>
      </c>
      <c r="B14" s="15">
        <v>30</v>
      </c>
      <c r="C14" s="15">
        <v>14.845</v>
      </c>
      <c r="D14" s="7">
        <f t="shared" si="1"/>
        <v>49.483333333333334</v>
      </c>
    </row>
    <row r="15" spans="1:4" ht="15">
      <c r="A15" s="8" t="s">
        <v>32</v>
      </c>
      <c r="B15" s="15">
        <v>46</v>
      </c>
      <c r="C15" s="15">
        <v>3.84</v>
      </c>
      <c r="D15" s="7">
        <f t="shared" si="1"/>
        <v>8.347826086956522</v>
      </c>
    </row>
    <row r="16" spans="1:4" ht="46.5">
      <c r="A16" s="8" t="s">
        <v>35</v>
      </c>
      <c r="B16" s="15">
        <v>0</v>
      </c>
      <c r="C16" s="15">
        <v>0</v>
      </c>
      <c r="D16" s="7">
        <v>0</v>
      </c>
    </row>
    <row r="17" spans="1:4" ht="15">
      <c r="A17" s="5" t="s">
        <v>1</v>
      </c>
      <c r="B17" s="15">
        <f>B18+B19+B20+B21+B22+B23</f>
        <v>64878.85400000001</v>
      </c>
      <c r="C17" s="15">
        <f>C18+C19+C20+C21+C22+C23</f>
        <v>33757.97</v>
      </c>
      <c r="D17" s="7">
        <f t="shared" si="1"/>
        <v>52.03231549065278</v>
      </c>
    </row>
    <row r="18" spans="1:4" ht="15">
      <c r="A18" s="5" t="s">
        <v>24</v>
      </c>
      <c r="B18" s="15">
        <v>7347</v>
      </c>
      <c r="C18" s="15">
        <v>4284</v>
      </c>
      <c r="D18" s="7">
        <f aca="true" t="shared" si="2" ref="D18:D26">C18/B18*100</f>
        <v>58.30951408738261</v>
      </c>
    </row>
    <row r="19" spans="1:4" ht="15">
      <c r="A19" s="8" t="s">
        <v>25</v>
      </c>
      <c r="B19" s="15">
        <v>336.8</v>
      </c>
      <c r="C19" s="15">
        <v>177.721</v>
      </c>
      <c r="D19" s="7">
        <f t="shared" si="2"/>
        <v>52.76751781472684</v>
      </c>
    </row>
    <row r="20" spans="1:4" ht="30.75">
      <c r="A20" s="8" t="s">
        <v>29</v>
      </c>
      <c r="B20" s="15">
        <v>4413.21</v>
      </c>
      <c r="C20" s="15">
        <v>1995.605</v>
      </c>
      <c r="D20" s="7">
        <f>C20/B20*100</f>
        <v>45.21889962181723</v>
      </c>
    </row>
    <row r="21" spans="1:4" ht="15">
      <c r="A21" s="5" t="s">
        <v>26</v>
      </c>
      <c r="B21" s="15">
        <v>52833</v>
      </c>
      <c r="C21" s="15">
        <v>27351.8</v>
      </c>
      <c r="D21" s="7">
        <f t="shared" si="2"/>
        <v>51.77029508072606</v>
      </c>
    </row>
    <row r="22" spans="1:4" ht="15">
      <c r="A22" s="5" t="s">
        <v>36</v>
      </c>
      <c r="B22" s="14">
        <v>70.9</v>
      </c>
      <c r="C22" s="14">
        <v>70.9</v>
      </c>
      <c r="D22" s="7">
        <f>C22/B22*100</f>
        <v>100</v>
      </c>
    </row>
    <row r="23" spans="1:4" ht="30.75">
      <c r="A23" s="5" t="s">
        <v>37</v>
      </c>
      <c r="B23" s="14">
        <v>-122.056</v>
      </c>
      <c r="C23" s="14">
        <v>-122.056</v>
      </c>
      <c r="D23" s="7">
        <v>100</v>
      </c>
    </row>
    <row r="24" spans="1:4" ht="17.25">
      <c r="A24" s="18" t="s">
        <v>16</v>
      </c>
      <c r="B24" s="20">
        <f>SUM(B25:B35)</f>
        <v>79956.91</v>
      </c>
      <c r="C24" s="20">
        <f>SUM(C25:C35)</f>
        <v>36688.519</v>
      </c>
      <c r="D24" s="21">
        <f t="shared" si="2"/>
        <v>45.88536375405202</v>
      </c>
    </row>
    <row r="25" spans="1:4" ht="15">
      <c r="A25" s="9" t="s">
        <v>4</v>
      </c>
      <c r="B25" s="16">
        <v>13582.4</v>
      </c>
      <c r="C25" s="16">
        <v>7246.731</v>
      </c>
      <c r="D25" s="11">
        <f t="shared" si="2"/>
        <v>53.35383290140181</v>
      </c>
    </row>
    <row r="26" spans="1:4" ht="15">
      <c r="A26" s="9" t="s">
        <v>5</v>
      </c>
      <c r="B26" s="16">
        <v>336.4</v>
      </c>
      <c r="C26" s="16">
        <v>177.52</v>
      </c>
      <c r="D26" s="11">
        <f t="shared" si="2"/>
        <v>52.77051129607611</v>
      </c>
    </row>
    <row r="27" spans="1:4" ht="30.75">
      <c r="A27" s="9" t="s">
        <v>6</v>
      </c>
      <c r="B27" s="16">
        <v>1515</v>
      </c>
      <c r="C27" s="16">
        <v>968.914</v>
      </c>
      <c r="D27" s="11">
        <f aca="true" t="shared" si="3" ref="D27:D35">C27/B27*100</f>
        <v>63.9547194719472</v>
      </c>
    </row>
    <row r="28" spans="1:4" ht="15">
      <c r="A28" s="9" t="s">
        <v>7</v>
      </c>
      <c r="B28" s="16">
        <v>17339</v>
      </c>
      <c r="C28" s="16">
        <v>4931.807</v>
      </c>
      <c r="D28" s="11">
        <f t="shared" si="3"/>
        <v>28.443433877386237</v>
      </c>
    </row>
    <row r="29" spans="1:4" ht="15">
      <c r="A29" s="9" t="s">
        <v>8</v>
      </c>
      <c r="B29" s="16">
        <v>12881.21</v>
      </c>
      <c r="C29" s="16">
        <v>4481.347</v>
      </c>
      <c r="D29" s="11">
        <f t="shared" si="3"/>
        <v>34.789798473901136</v>
      </c>
    </row>
    <row r="30" spans="1:4" ht="15">
      <c r="A30" s="9" t="s">
        <v>27</v>
      </c>
      <c r="B30" s="23">
        <v>2942</v>
      </c>
      <c r="C30" s="23">
        <v>1059</v>
      </c>
      <c r="D30" s="25">
        <v>0</v>
      </c>
    </row>
    <row r="31" spans="1:4" ht="15">
      <c r="A31" s="9" t="s">
        <v>20</v>
      </c>
      <c r="B31" s="16">
        <v>14</v>
      </c>
      <c r="C31" s="16">
        <v>0</v>
      </c>
      <c r="D31" s="11">
        <f t="shared" si="3"/>
        <v>0</v>
      </c>
    </row>
    <row r="32" spans="1:4" ht="15">
      <c r="A32" s="9" t="s">
        <v>21</v>
      </c>
      <c r="B32" s="16">
        <v>30790.9</v>
      </c>
      <c r="C32" s="16">
        <v>17770.2</v>
      </c>
      <c r="D32" s="11">
        <f t="shared" si="3"/>
        <v>57.712505967672264</v>
      </c>
    </row>
    <row r="33" spans="1:4" ht="15">
      <c r="A33" s="9" t="s">
        <v>9</v>
      </c>
      <c r="B33" s="16">
        <v>11</v>
      </c>
      <c r="C33" s="16">
        <v>0</v>
      </c>
      <c r="D33" s="11">
        <f t="shared" si="3"/>
        <v>0</v>
      </c>
    </row>
    <row r="34" spans="1:4" ht="15">
      <c r="A34" s="9" t="s">
        <v>14</v>
      </c>
      <c r="B34" s="16">
        <v>486</v>
      </c>
      <c r="C34" s="16">
        <v>53</v>
      </c>
      <c r="D34" s="11">
        <f>C34/B34*100</f>
        <v>10.905349794238683</v>
      </c>
    </row>
    <row r="35" spans="1:4" ht="15">
      <c r="A35" s="9" t="s">
        <v>33</v>
      </c>
      <c r="B35" s="16">
        <v>59</v>
      </c>
      <c r="C35" s="16">
        <v>0</v>
      </c>
      <c r="D35" s="11">
        <f t="shared" si="3"/>
        <v>0</v>
      </c>
    </row>
    <row r="36" spans="1:4" ht="17.25">
      <c r="A36" s="18" t="s">
        <v>17</v>
      </c>
      <c r="B36" s="22">
        <v>0</v>
      </c>
      <c r="C36" s="22">
        <f>C37</f>
        <v>-3743.3099999999977</v>
      </c>
      <c r="D36" s="12"/>
    </row>
    <row r="37" spans="1:4" ht="30.75">
      <c r="A37" s="10" t="s">
        <v>2</v>
      </c>
      <c r="B37" s="17">
        <v>0</v>
      </c>
      <c r="C37" s="17">
        <f>C24-C6</f>
        <v>-3743.3099999999977</v>
      </c>
      <c r="D37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76</cp:lastModifiedBy>
  <cp:lastPrinted>2020-10-06T05:28:12Z</cp:lastPrinted>
  <dcterms:created xsi:type="dcterms:W3CDTF">2003-03-28T04:18:45Z</dcterms:created>
  <dcterms:modified xsi:type="dcterms:W3CDTF">2023-08-15T07:51:20Z</dcterms:modified>
  <cp:category/>
  <cp:version/>
  <cp:contentType/>
  <cp:contentStatus/>
</cp:coreProperties>
</file>