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55" windowWidth="9990" windowHeight="8595" activeTab="0"/>
  </bookViews>
  <sheets>
    <sheet name="Документ (1)" sheetId="1" r:id="rId1"/>
  </sheets>
  <externalReferences>
    <externalReference r:id="rId4"/>
  </externalReferences>
  <definedNames>
    <definedName name="_xlnm.Print_Titles" localSheetId="0">'Документ (1)'!$6:$7</definedName>
  </definedNames>
  <calcPr fullCalcOnLoad="1"/>
</workbook>
</file>

<file path=xl/sharedStrings.xml><?xml version="1.0" encoding="utf-8"?>
<sst xmlns="http://schemas.openxmlformats.org/spreadsheetml/2006/main" count="93" uniqueCount="62">
  <si>
    <t>Единица измерения: руб.</t>
  </si>
  <si>
    <t>Код</t>
  </si>
  <si>
    <t>Наименование показателя</t>
  </si>
  <si>
    <t>#Н/Д</t>
  </si>
  <si>
    <t>Документ</t>
  </si>
  <si>
    <t>Плательщик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</si>
  <si>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</si>
  <si>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</si>
  <si>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</si>
  <si>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</si>
  <si>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</si>
  <si>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Расхождение кассового плана</t>
  </si>
  <si>
    <t>Итого</t>
  </si>
  <si>
    <t>Сумма</t>
  </si>
  <si>
    <t>% исполнения</t>
  </si>
  <si>
    <t>00010102021010000110</t>
  </si>
  <si>
    <t>00010601030100000110</t>
  </si>
  <si>
    <t>00010606013100000110</t>
  </si>
  <si>
    <t>00010606023100000110</t>
  </si>
  <si>
    <t>00011105035100000120</t>
  </si>
  <si>
    <t>00020201001100000151</t>
  </si>
  <si>
    <t>00020203015100000151</t>
  </si>
  <si>
    <t>ИТОГО ДОХОДОВ</t>
  </si>
  <si>
    <t>Исполнение бюджета Усть-Ницинского сельского поселения</t>
  </si>
  <si>
    <t>ВСЕГО СОБСТВЕННЫХ ДОХОДОВ</t>
  </si>
  <si>
    <t>00011690050100000140</t>
  </si>
  <si>
    <t>00010102000010000110</t>
  </si>
  <si>
    <t xml:space="preserve">  Налог на доходы физических лиц </t>
  </si>
  <si>
    <t>00010606033100000110</t>
  </si>
  <si>
    <t>00010606043100000110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</si>
  <si>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</si>
  <si>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Доходы от сдачи в аренду объектов нежилого фонда, находящихся в оперативном управлении органов управления сельских поселений и созданных ими учреждений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учреждений)</t>
  </si>
  <si>
    <t xml:space="preserve">Прочие поступления от денежных  взысканий  (штрафов)  и иных сумм в возмещение ущерба, зачисляемые в бюджеты сельских поселений </t>
  </si>
  <si>
    <t xml:space="preserve">  Дотации бюджетам сельских поселений на выравнивание уровня бюджетной обеспеченности</t>
  </si>
  <si>
    <t>Субвенции бюджетам сельских поселениий на осуществление первичного воинского учета на территориях, где отсутствуют военные комиссариаты</t>
  </si>
  <si>
    <t>Прочие МБТ, передаваемые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</si>
  <si>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</si>
  <si>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00020705030100000180</t>
  </si>
  <si>
    <t>Прочие безвозмездные поступления в бюджеты сельских поселений</t>
  </si>
  <si>
    <t>00011105035100001120</t>
  </si>
  <si>
    <t>0001050111010000110</t>
  </si>
  <si>
    <t>00010501021010000110</t>
  </si>
  <si>
    <t>00010501050010000110</t>
  </si>
  <si>
    <t>Минимальный налог, зачисляемый в бюджеты субъектов Российской Федерации</t>
  </si>
  <si>
    <t>Налог, взимаемый с налогоплательщиков, выбравших в качестве объекта налогообложения доходы</t>
  </si>
  <si>
    <t>Налог, взимаемый  с налогоплательщиков, выбравших в качестве объекта налогообложения доходы, уменьшенные на величину расходов</t>
  </si>
  <si>
    <t xml:space="preserve">  Земельный налог с организаций обладающих земельным участком,расположенным в границах  сельских поселений</t>
  </si>
  <si>
    <t xml:space="preserve">  Земельный налог с физических лиц, обладающих земельным участком,расположенным в границах  сельских поселений</t>
  </si>
  <si>
    <t>00010904053102100110</t>
  </si>
  <si>
    <t>Земельный налог (по обязательствам возникшим до  1 января 2006 года), мобилизуемый на территории сельских поселений (пени по соответствующему платежу)</t>
  </si>
  <si>
    <t>00011701050100000180</t>
  </si>
  <si>
    <t xml:space="preserve">  Невыясненные поступления, зачисляемые в бюджеты сельских поселений</t>
  </si>
  <si>
    <t>00020215001100000151</t>
  </si>
  <si>
    <t>00020235118100000151</t>
  </si>
  <si>
    <t>00020230024100000151</t>
  </si>
  <si>
    <t>00020249999100000151</t>
  </si>
  <si>
    <t>Заместитель начальника финансового управления администрации Слободо-Туринского муниципального района                                  Л.В.Гагарина</t>
  </si>
  <si>
    <t>00020225519100000151</t>
  </si>
  <si>
    <t>Субсидия бюджетам сельских поселений на поддержку отрасли культуры</t>
  </si>
  <si>
    <t>за период с 01.01.2017г. по 31.12.2017г.</t>
  </si>
  <si>
    <t>00011105025100001120</t>
  </si>
  <si>
    <t xml:space="preserve">                                                                                                                                                               Приложение  № 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</si>
</sst>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\ &quot;₽&quot;"/>
  </numFmts>
  <fonts count="37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32" borderId="0" xfId="0" applyFill="1" applyAlignment="1">
      <alignment horizontal="left" wrapText="1"/>
    </xf>
    <xf numFmtId="0" fontId="1" fillId="32" borderId="0" xfId="0" applyFont="1" applyFill="1" applyAlignment="1">
      <alignment horizontal="center" wrapText="1"/>
    </xf>
    <xf numFmtId="0" fontId="1" fillId="32" borderId="0" xfId="0" applyFont="1" applyFill="1" applyAlignment="1">
      <alignment horizontal="center"/>
    </xf>
    <xf numFmtId="0" fontId="0" fillId="32" borderId="10" xfId="0" applyFill="1" applyBorder="1" applyAlignment="1">
      <alignment horizontal="center" vertical="center" wrapText="1"/>
    </xf>
    <xf numFmtId="49" fontId="0" fillId="32" borderId="10" xfId="0" applyNumberFormat="1" applyFill="1" applyBorder="1" applyAlignment="1">
      <alignment horizontal="center" vertical="top" shrinkToFit="1"/>
    </xf>
    <xf numFmtId="0" fontId="0" fillId="32" borderId="10" xfId="0" applyFill="1" applyBorder="1" applyAlignment="1">
      <alignment horizontal="left" vertical="top" wrapText="1"/>
    </xf>
    <xf numFmtId="0" fontId="0" fillId="32" borderId="10" xfId="0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shrinkToFit="1"/>
    </xf>
    <xf numFmtId="10" fontId="2" fillId="33" borderId="10" xfId="0" applyNumberFormat="1" applyFont="1" applyFill="1" applyBorder="1" applyAlignment="1">
      <alignment horizontal="center" vertical="top" shrinkToFit="1"/>
    </xf>
    <xf numFmtId="49" fontId="2" fillId="32" borderId="10" xfId="0" applyNumberFormat="1" applyFont="1" applyFill="1" applyBorder="1" applyAlignment="1">
      <alignment horizontal="left" vertical="top" shrinkToFit="1"/>
    </xf>
    <xf numFmtId="4" fontId="2" fillId="34" borderId="10" xfId="0" applyNumberFormat="1" applyFont="1" applyFill="1" applyBorder="1" applyAlignment="1">
      <alignment horizontal="right" vertical="top" shrinkToFit="1"/>
    </xf>
    <xf numFmtId="10" fontId="2" fillId="34" borderId="10" xfId="0" applyNumberFormat="1" applyFont="1" applyFill="1" applyBorder="1" applyAlignment="1">
      <alignment horizontal="center" vertical="top" shrinkToFit="1"/>
    </xf>
    <xf numFmtId="4" fontId="2" fillId="35" borderId="10" xfId="0" applyNumberFormat="1" applyFont="1" applyFill="1" applyBorder="1" applyAlignment="1">
      <alignment horizontal="right" vertical="top" shrinkToFit="1"/>
    </xf>
    <xf numFmtId="10" fontId="2" fillId="35" borderId="10" xfId="0" applyNumberFormat="1" applyFont="1" applyFill="1" applyBorder="1" applyAlignment="1">
      <alignment horizontal="center" vertical="top" shrinkToFit="1"/>
    </xf>
    <xf numFmtId="0" fontId="0" fillId="32" borderId="11" xfId="0" applyFill="1" applyBorder="1" applyAlignment="1">
      <alignment horizontal="left" vertical="center" wrapText="1"/>
    </xf>
    <xf numFmtId="49" fontId="0" fillId="32" borderId="0" xfId="0" applyNumberFormat="1" applyFill="1" applyBorder="1" applyAlignment="1">
      <alignment horizontal="center" vertical="top" shrinkToFit="1"/>
    </xf>
    <xf numFmtId="0" fontId="0" fillId="32" borderId="12" xfId="0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0" xfId="0" applyFill="1" applyAlignment="1">
      <alignment horizontal="left" wrapText="1"/>
    </xf>
    <xf numFmtId="0" fontId="1" fillId="32" borderId="0" xfId="0" applyFont="1" applyFill="1" applyAlignment="1">
      <alignment horizontal="center" wrapText="1"/>
    </xf>
    <xf numFmtId="0" fontId="1" fillId="32" borderId="0" xfId="0" applyFont="1" applyFill="1" applyAlignment="1">
      <alignment horizontal="center"/>
    </xf>
    <xf numFmtId="0" fontId="0" fillId="32" borderId="16" xfId="0" applyFill="1" applyBorder="1" applyAlignment="1">
      <alignment horizontal="right"/>
    </xf>
    <xf numFmtId="0" fontId="0" fillId="32" borderId="0" xfId="0" applyFill="1" applyAlignment="1">
      <alignment horizontal="left"/>
    </xf>
    <xf numFmtId="0" fontId="0" fillId="0" borderId="0" xfId="0" applyAlignment="1">
      <alignment horizontal="left"/>
    </xf>
    <xf numFmtId="49" fontId="2" fillId="32" borderId="13" xfId="0" applyNumberFormat="1" applyFont="1" applyFill="1" applyBorder="1" applyAlignment="1">
      <alignment horizontal="left" vertical="top" shrinkToFit="1"/>
    </xf>
    <xf numFmtId="0" fontId="2" fillId="0" borderId="15" xfId="0" applyFont="1" applyBorder="1" applyAlignment="1">
      <alignment horizontal="left" vertical="top"/>
    </xf>
    <xf numFmtId="170" fontId="2" fillId="32" borderId="13" xfId="42" applyFont="1" applyFill="1" applyBorder="1" applyAlignment="1">
      <alignment horizontal="left" vertical="top" shrinkToFit="1"/>
    </xf>
    <xf numFmtId="170" fontId="2" fillId="32" borderId="14" xfId="42" applyFont="1" applyFill="1" applyBorder="1" applyAlignment="1">
      <alignment horizontal="left" vertical="top" shrinkToFit="1"/>
    </xf>
    <xf numFmtId="170" fontId="2" fillId="32" borderId="15" xfId="42" applyFont="1" applyFill="1" applyBorder="1" applyAlignment="1">
      <alignment horizontal="left" vertical="top" shrinkToFit="1"/>
    </xf>
    <xf numFmtId="176" fontId="2" fillId="33" borderId="10" xfId="0" applyNumberFormat="1" applyFont="1" applyFill="1" applyBorder="1" applyAlignment="1">
      <alignment horizontal="center" vertical="top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&#1057;&#1083;-&#1058;&#1091;&#10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кумент (1)"/>
    </sheetNames>
    <sheetDataSet>
      <sheetData sheetId="0">
        <row r="10">
          <cell r="A10" t="str">
            <v>10010302000010000110</v>
          </cell>
          <cell r="B10" t="str">
            <v>Акцизы по подакцизным товарам (продукции), производимым на территории РФ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0"/>
  <sheetViews>
    <sheetView showGridLines="0" showZeros="0" tabSelected="1" zoomScalePageLayoutView="0" workbookViewId="0" topLeftCell="A2">
      <selection activeCell="AG18" sqref="AG18"/>
    </sheetView>
  </sheetViews>
  <sheetFormatPr defaultColWidth="9.00390625" defaultRowHeight="12.75"/>
  <cols>
    <col min="1" max="1" width="21.75390625" style="0" customWidth="1"/>
    <col min="2" max="2" width="47.75390625" style="0" customWidth="1"/>
    <col min="3" max="17" width="0" style="0" hidden="1" customWidth="1"/>
    <col min="18" max="18" width="15.75390625" style="0" customWidth="1"/>
    <col min="19" max="26" width="0" style="0" hidden="1" customWidth="1"/>
    <col min="27" max="27" width="15.75390625" style="0" customWidth="1"/>
    <col min="28" max="31" width="0" style="0" hidden="1" customWidth="1"/>
    <col min="32" max="33" width="15.75390625" style="0" customWidth="1"/>
    <col min="34" max="37" width="0" style="0" hidden="1" customWidth="1"/>
  </cols>
  <sheetData>
    <row r="1" spans="1:37" ht="12.75" customHeight="1">
      <c r="A1" s="22" t="s">
        <v>61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</row>
    <row r="2" spans="1:37" ht="12.7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</row>
    <row r="3" spans="1:37" ht="15" customHeight="1">
      <c r="A3" s="23" t="s">
        <v>23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"/>
      <c r="AK3" s="2"/>
    </row>
    <row r="4" spans="1:37" ht="15.75">
      <c r="A4" s="24" t="s">
        <v>59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3"/>
      <c r="AK4" s="3"/>
    </row>
    <row r="5" spans="1:37" ht="12.75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</row>
    <row r="6" spans="1:37" ht="26.25" customHeight="1">
      <c r="A6" s="17" t="s">
        <v>1</v>
      </c>
      <c r="B6" s="17" t="s">
        <v>2</v>
      </c>
      <c r="C6" s="17" t="s">
        <v>3</v>
      </c>
      <c r="D6" s="17" t="s">
        <v>3</v>
      </c>
      <c r="E6" s="17" t="s">
        <v>3</v>
      </c>
      <c r="F6" s="19" t="s">
        <v>4</v>
      </c>
      <c r="G6" s="20"/>
      <c r="H6" s="21"/>
      <c r="I6" s="19" t="s">
        <v>5</v>
      </c>
      <c r="J6" s="20"/>
      <c r="K6" s="21"/>
      <c r="L6" s="17" t="s">
        <v>3</v>
      </c>
      <c r="M6" s="17" t="s">
        <v>3</v>
      </c>
      <c r="N6" s="17" t="s">
        <v>3</v>
      </c>
      <c r="O6" s="17" t="s">
        <v>3</v>
      </c>
      <c r="P6" s="17" t="s">
        <v>3</v>
      </c>
      <c r="Q6" s="17" t="s">
        <v>3</v>
      </c>
      <c r="R6" s="17" t="s">
        <v>6</v>
      </c>
      <c r="S6" s="17" t="s">
        <v>3</v>
      </c>
      <c r="T6" s="17" t="s">
        <v>3</v>
      </c>
      <c r="U6" s="17" t="s">
        <v>3</v>
      </c>
      <c r="V6" s="17" t="s">
        <v>3</v>
      </c>
      <c r="W6" s="17" t="s">
        <v>3</v>
      </c>
      <c r="X6" s="17" t="s">
        <v>3</v>
      </c>
      <c r="Y6" s="19" t="s">
        <v>7</v>
      </c>
      <c r="Z6" s="20"/>
      <c r="AA6" s="21"/>
      <c r="AB6" s="19" t="s">
        <v>8</v>
      </c>
      <c r="AC6" s="20"/>
      <c r="AD6" s="21"/>
      <c r="AE6" s="4" t="s">
        <v>3</v>
      </c>
      <c r="AF6" s="19" t="s">
        <v>9</v>
      </c>
      <c r="AG6" s="21"/>
      <c r="AH6" s="19" t="s">
        <v>10</v>
      </c>
      <c r="AI6" s="21"/>
      <c r="AJ6" s="19" t="s">
        <v>11</v>
      </c>
      <c r="AK6" s="21"/>
    </row>
    <row r="7" spans="1:37" ht="12.75">
      <c r="A7" s="18"/>
      <c r="B7" s="18"/>
      <c r="C7" s="18"/>
      <c r="D7" s="18"/>
      <c r="E7" s="18"/>
      <c r="F7" s="4" t="s">
        <v>3</v>
      </c>
      <c r="G7" s="4" t="s">
        <v>3</v>
      </c>
      <c r="H7" s="4" t="s">
        <v>3</v>
      </c>
      <c r="I7" s="4" t="s">
        <v>3</v>
      </c>
      <c r="J7" s="4" t="s">
        <v>3</v>
      </c>
      <c r="K7" s="4" t="s">
        <v>3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4" t="s">
        <v>3</v>
      </c>
      <c r="Z7" s="4" t="s">
        <v>3</v>
      </c>
      <c r="AA7" s="4" t="s">
        <v>12</v>
      </c>
      <c r="AB7" s="4" t="s">
        <v>3</v>
      </c>
      <c r="AC7" s="4" t="s">
        <v>3</v>
      </c>
      <c r="AD7" s="4" t="s">
        <v>3</v>
      </c>
      <c r="AE7" s="4"/>
      <c r="AF7" s="4" t="s">
        <v>13</v>
      </c>
      <c r="AG7" s="4" t="s">
        <v>14</v>
      </c>
      <c r="AH7" s="4" t="s">
        <v>3</v>
      </c>
      <c r="AI7" s="4" t="s">
        <v>3</v>
      </c>
      <c r="AJ7" s="4" t="s">
        <v>3</v>
      </c>
      <c r="AK7" s="4" t="s">
        <v>3</v>
      </c>
    </row>
    <row r="8" spans="1:37" ht="17.25" customHeight="1">
      <c r="A8" s="5" t="s">
        <v>26</v>
      </c>
      <c r="B8" s="6" t="s">
        <v>27</v>
      </c>
      <c r="C8" s="5" t="s">
        <v>15</v>
      </c>
      <c r="D8" s="5"/>
      <c r="E8" s="5"/>
      <c r="F8" s="7"/>
      <c r="G8" s="5"/>
      <c r="H8" s="5"/>
      <c r="I8" s="5"/>
      <c r="J8" s="5"/>
      <c r="K8" s="5"/>
      <c r="L8" s="5"/>
      <c r="M8" s="5"/>
      <c r="N8" s="5"/>
      <c r="O8" s="8">
        <v>0</v>
      </c>
      <c r="P8" s="8">
        <v>559000</v>
      </c>
      <c r="Q8" s="8">
        <v>0</v>
      </c>
      <c r="R8" s="8">
        <v>252000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123484.92</v>
      </c>
      <c r="AA8" s="8">
        <v>259550.57</v>
      </c>
      <c r="AB8" s="8">
        <v>0</v>
      </c>
      <c r="AC8" s="8">
        <v>123484.92</v>
      </c>
      <c r="AD8" s="8">
        <v>123484.92</v>
      </c>
      <c r="AE8" s="8">
        <v>123484.92</v>
      </c>
      <c r="AF8" s="8">
        <f aca="true" t="shared" si="0" ref="AF8:AF28">R8-AA8</f>
        <v>-7550.570000000007</v>
      </c>
      <c r="AG8" s="9">
        <f aca="true" t="shared" si="1" ref="AG8:AG28">AA8/R8</f>
        <v>1.0299625793650793</v>
      </c>
      <c r="AH8" s="8">
        <v>-123484.92</v>
      </c>
      <c r="AI8" s="9"/>
      <c r="AJ8" s="8">
        <v>0</v>
      </c>
      <c r="AK8" s="9"/>
    </row>
    <row r="9" spans="1:37" ht="27" customHeight="1">
      <c r="A9" s="5" t="str">
        <f>'[1]Документ (1)'!$A$10</f>
        <v>10010302000010000110</v>
      </c>
      <c r="B9" s="6" t="str">
        <f>'[1]Документ (1)'!$B$10</f>
        <v>Акцизы по подакцизным товарам (продукции), производимым на территории РФ</v>
      </c>
      <c r="C9" s="5"/>
      <c r="D9" s="5"/>
      <c r="E9" s="5"/>
      <c r="F9" s="7"/>
      <c r="G9" s="5"/>
      <c r="H9" s="5"/>
      <c r="I9" s="5"/>
      <c r="J9" s="5"/>
      <c r="K9" s="5"/>
      <c r="L9" s="5"/>
      <c r="M9" s="5"/>
      <c r="N9" s="5"/>
      <c r="O9" s="8"/>
      <c r="P9" s="8"/>
      <c r="Q9" s="8"/>
      <c r="R9" s="8">
        <v>3312000</v>
      </c>
      <c r="S9" s="8"/>
      <c r="T9" s="8"/>
      <c r="U9" s="8"/>
      <c r="V9" s="8"/>
      <c r="W9" s="8"/>
      <c r="X9" s="8"/>
      <c r="Y9" s="8"/>
      <c r="Z9" s="8"/>
      <c r="AA9" s="8">
        <v>3366365.73</v>
      </c>
      <c r="AB9" s="8"/>
      <c r="AC9" s="8"/>
      <c r="AD9" s="8"/>
      <c r="AE9" s="8"/>
      <c r="AF9" s="8">
        <f t="shared" si="0"/>
        <v>-54365.72999999998</v>
      </c>
      <c r="AG9" s="9">
        <f t="shared" si="1"/>
        <v>1.0164147735507247</v>
      </c>
      <c r="AH9" s="8"/>
      <c r="AI9" s="9"/>
      <c r="AJ9" s="8"/>
      <c r="AK9" s="9"/>
    </row>
    <row r="10" spans="1:37" ht="33.75" customHeight="1">
      <c r="A10" s="5" t="s">
        <v>40</v>
      </c>
      <c r="B10" s="15" t="s">
        <v>44</v>
      </c>
      <c r="C10" s="5"/>
      <c r="D10" s="5"/>
      <c r="E10" s="5"/>
      <c r="F10" s="7"/>
      <c r="G10" s="5"/>
      <c r="H10" s="5"/>
      <c r="I10" s="5"/>
      <c r="J10" s="5"/>
      <c r="K10" s="5"/>
      <c r="L10" s="5"/>
      <c r="M10" s="5"/>
      <c r="N10" s="5"/>
      <c r="O10" s="8"/>
      <c r="P10" s="8"/>
      <c r="Q10" s="8"/>
      <c r="R10" s="8">
        <v>110000</v>
      </c>
      <c r="S10" s="8"/>
      <c r="T10" s="8"/>
      <c r="U10" s="8"/>
      <c r="V10" s="8"/>
      <c r="W10" s="8"/>
      <c r="X10" s="8"/>
      <c r="Y10" s="8"/>
      <c r="Z10" s="8"/>
      <c r="AA10" s="8">
        <v>109847.75</v>
      </c>
      <c r="AB10" s="8"/>
      <c r="AC10" s="8"/>
      <c r="AD10" s="8"/>
      <c r="AE10" s="8"/>
      <c r="AF10" s="8">
        <f t="shared" si="0"/>
        <v>152.25</v>
      </c>
      <c r="AG10" s="9">
        <f t="shared" si="1"/>
        <v>0.9986159090909091</v>
      </c>
      <c r="AH10" s="8"/>
      <c r="AI10" s="9"/>
      <c r="AJ10" s="8"/>
      <c r="AK10" s="9"/>
    </row>
    <row r="11" spans="1:37" ht="41.25" customHeight="1">
      <c r="A11" s="5" t="s">
        <v>41</v>
      </c>
      <c r="B11" s="15" t="s">
        <v>45</v>
      </c>
      <c r="C11" s="5"/>
      <c r="D11" s="5"/>
      <c r="E11" s="5"/>
      <c r="F11" s="7"/>
      <c r="G11" s="5"/>
      <c r="H11" s="5"/>
      <c r="I11" s="5"/>
      <c r="J11" s="5"/>
      <c r="K11" s="5"/>
      <c r="L11" s="5"/>
      <c r="M11" s="5"/>
      <c r="N11" s="5"/>
      <c r="O11" s="8"/>
      <c r="P11" s="8"/>
      <c r="Q11" s="8"/>
      <c r="R11" s="8">
        <v>60000</v>
      </c>
      <c r="S11" s="8"/>
      <c r="T11" s="8"/>
      <c r="U11" s="8"/>
      <c r="V11" s="8"/>
      <c r="W11" s="8"/>
      <c r="X11" s="8"/>
      <c r="Y11" s="8"/>
      <c r="Z11" s="8"/>
      <c r="AA11" s="8">
        <v>54175.54</v>
      </c>
      <c r="AB11" s="8"/>
      <c r="AC11" s="8"/>
      <c r="AD11" s="8"/>
      <c r="AE11" s="8"/>
      <c r="AF11" s="8">
        <f t="shared" si="0"/>
        <v>5824.459999999999</v>
      </c>
      <c r="AG11" s="9">
        <f t="shared" si="1"/>
        <v>0.9029256666666666</v>
      </c>
      <c r="AH11" s="8"/>
      <c r="AI11" s="9"/>
      <c r="AJ11" s="8"/>
      <c r="AK11" s="9"/>
    </row>
    <row r="12" spans="1:37" ht="29.25" customHeight="1">
      <c r="A12" s="5" t="s">
        <v>42</v>
      </c>
      <c r="B12" s="15" t="s">
        <v>43</v>
      </c>
      <c r="C12" s="5"/>
      <c r="D12" s="5"/>
      <c r="E12" s="5"/>
      <c r="F12" s="7"/>
      <c r="G12" s="5"/>
      <c r="H12" s="5"/>
      <c r="I12" s="5"/>
      <c r="J12" s="5"/>
      <c r="K12" s="5"/>
      <c r="L12" s="5"/>
      <c r="M12" s="5"/>
      <c r="N12" s="5"/>
      <c r="O12" s="8"/>
      <c r="P12" s="8"/>
      <c r="Q12" s="8"/>
      <c r="R12" s="8">
        <v>1000</v>
      </c>
      <c r="S12" s="8"/>
      <c r="T12" s="8"/>
      <c r="U12" s="8"/>
      <c r="V12" s="8"/>
      <c r="W12" s="8"/>
      <c r="X12" s="8"/>
      <c r="Y12" s="8"/>
      <c r="Z12" s="8"/>
      <c r="AA12" s="8">
        <v>1010.34</v>
      </c>
      <c r="AB12" s="8"/>
      <c r="AC12" s="8"/>
      <c r="AD12" s="8"/>
      <c r="AE12" s="8"/>
      <c r="AF12" s="8">
        <f t="shared" si="0"/>
        <v>-10.340000000000032</v>
      </c>
      <c r="AG12" s="9">
        <f t="shared" si="1"/>
        <v>1.01034</v>
      </c>
      <c r="AH12" s="8"/>
      <c r="AI12" s="9"/>
      <c r="AJ12" s="8"/>
      <c r="AK12" s="9"/>
    </row>
    <row r="13" spans="1:37" ht="43.5" customHeight="1">
      <c r="A13" s="5" t="s">
        <v>16</v>
      </c>
      <c r="B13" s="6" t="s">
        <v>30</v>
      </c>
      <c r="C13" s="5" t="s">
        <v>16</v>
      </c>
      <c r="D13" s="5"/>
      <c r="E13" s="5"/>
      <c r="F13" s="7"/>
      <c r="G13" s="5"/>
      <c r="H13" s="5"/>
      <c r="I13" s="5"/>
      <c r="J13" s="5"/>
      <c r="K13" s="5"/>
      <c r="L13" s="5"/>
      <c r="M13" s="5"/>
      <c r="N13" s="5"/>
      <c r="O13" s="8">
        <v>0</v>
      </c>
      <c r="P13" s="8">
        <v>346000</v>
      </c>
      <c r="Q13" s="8">
        <v>0</v>
      </c>
      <c r="R13" s="8">
        <v>832000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12479.61</v>
      </c>
      <c r="AA13" s="8">
        <v>861304.05</v>
      </c>
      <c r="AB13" s="8">
        <v>0</v>
      </c>
      <c r="AC13" s="8">
        <v>12479.61</v>
      </c>
      <c r="AD13" s="8">
        <v>12479.61</v>
      </c>
      <c r="AE13" s="8">
        <v>12479.61</v>
      </c>
      <c r="AF13" s="8">
        <f t="shared" si="0"/>
        <v>-29304.050000000047</v>
      </c>
      <c r="AG13" s="9">
        <f t="shared" si="1"/>
        <v>1.0352212139423078</v>
      </c>
      <c r="AH13" s="8">
        <v>-12479.61</v>
      </c>
      <c r="AI13" s="9"/>
      <c r="AJ13" s="8">
        <v>0</v>
      </c>
      <c r="AK13" s="9"/>
    </row>
    <row r="14" spans="1:37" ht="38.25">
      <c r="A14" s="5" t="s">
        <v>28</v>
      </c>
      <c r="B14" s="6" t="s">
        <v>46</v>
      </c>
      <c r="C14" s="5" t="s">
        <v>17</v>
      </c>
      <c r="D14" s="5"/>
      <c r="E14" s="5"/>
      <c r="F14" s="7"/>
      <c r="G14" s="5"/>
      <c r="H14" s="5"/>
      <c r="I14" s="5"/>
      <c r="J14" s="5"/>
      <c r="K14" s="5"/>
      <c r="L14" s="5"/>
      <c r="M14" s="5"/>
      <c r="N14" s="5"/>
      <c r="O14" s="8">
        <v>0</v>
      </c>
      <c r="P14" s="8">
        <v>129000</v>
      </c>
      <c r="Q14" s="8">
        <v>0</v>
      </c>
      <c r="R14" s="8">
        <v>225000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254878.93</v>
      </c>
      <c r="AA14" s="8">
        <v>224821.21</v>
      </c>
      <c r="AB14" s="8">
        <v>0</v>
      </c>
      <c r="AC14" s="8">
        <v>254878.93</v>
      </c>
      <c r="AD14" s="8">
        <v>254878.93</v>
      </c>
      <c r="AE14" s="8">
        <v>254878.93</v>
      </c>
      <c r="AF14" s="8">
        <f t="shared" si="0"/>
        <v>178.79000000000815</v>
      </c>
      <c r="AG14" s="9">
        <f t="shared" si="1"/>
        <v>0.9992053777777777</v>
      </c>
      <c r="AH14" s="8">
        <v>-254878.93</v>
      </c>
      <c r="AI14" s="9"/>
      <c r="AJ14" s="8">
        <v>0</v>
      </c>
      <c r="AK14" s="9"/>
    </row>
    <row r="15" spans="1:37" ht="38.25">
      <c r="A15" s="5" t="s">
        <v>29</v>
      </c>
      <c r="B15" s="6" t="s">
        <v>47</v>
      </c>
      <c r="C15" s="5" t="s">
        <v>18</v>
      </c>
      <c r="D15" s="5"/>
      <c r="E15" s="5"/>
      <c r="F15" s="7"/>
      <c r="G15" s="5"/>
      <c r="H15" s="5"/>
      <c r="I15" s="5"/>
      <c r="J15" s="5"/>
      <c r="K15" s="5"/>
      <c r="L15" s="5"/>
      <c r="M15" s="5"/>
      <c r="N15" s="5"/>
      <c r="O15" s="8">
        <v>0</v>
      </c>
      <c r="P15" s="8">
        <v>74000</v>
      </c>
      <c r="Q15" s="8">
        <v>0</v>
      </c>
      <c r="R15" s="8">
        <v>1012000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41648</v>
      </c>
      <c r="AA15" s="8">
        <v>1262448.05</v>
      </c>
      <c r="AB15" s="8">
        <v>0</v>
      </c>
      <c r="AC15" s="8">
        <v>41648</v>
      </c>
      <c r="AD15" s="8">
        <v>41648</v>
      </c>
      <c r="AE15" s="8">
        <v>41648</v>
      </c>
      <c r="AF15" s="8">
        <f t="shared" si="0"/>
        <v>-250448.05000000005</v>
      </c>
      <c r="AG15" s="9">
        <f t="shared" si="1"/>
        <v>1.24747831027668</v>
      </c>
      <c r="AH15" s="8">
        <v>-41648</v>
      </c>
      <c r="AI15" s="9"/>
      <c r="AJ15" s="8">
        <v>0</v>
      </c>
      <c r="AK15" s="9"/>
    </row>
    <row r="16" spans="1:37" ht="51">
      <c r="A16" s="5" t="s">
        <v>48</v>
      </c>
      <c r="B16" s="6" t="s">
        <v>49</v>
      </c>
      <c r="C16" s="5"/>
      <c r="D16" s="5"/>
      <c r="E16" s="5"/>
      <c r="F16" s="7"/>
      <c r="G16" s="5"/>
      <c r="H16" s="5"/>
      <c r="I16" s="5"/>
      <c r="J16" s="5"/>
      <c r="K16" s="5"/>
      <c r="L16" s="5"/>
      <c r="M16" s="5"/>
      <c r="N16" s="5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>
        <v>187.53</v>
      </c>
      <c r="AB16" s="8"/>
      <c r="AC16" s="8"/>
      <c r="AD16" s="8"/>
      <c r="AE16" s="8"/>
      <c r="AF16" s="8">
        <f>R16-AA16</f>
        <v>-187.53</v>
      </c>
      <c r="AG16" s="33" t="e">
        <f t="shared" si="1"/>
        <v>#DIV/0!</v>
      </c>
      <c r="AH16" s="8"/>
      <c r="AI16" s="9"/>
      <c r="AJ16" s="8"/>
      <c r="AK16" s="9"/>
    </row>
    <row r="17" spans="1:37" ht="12.75">
      <c r="A17" s="5" t="s">
        <v>60</v>
      </c>
      <c r="B17" s="6"/>
      <c r="C17" s="5"/>
      <c r="D17" s="5"/>
      <c r="E17" s="5"/>
      <c r="F17" s="7"/>
      <c r="G17" s="5"/>
      <c r="H17" s="5"/>
      <c r="I17" s="5"/>
      <c r="J17" s="5"/>
      <c r="K17" s="5"/>
      <c r="L17" s="5"/>
      <c r="M17" s="5"/>
      <c r="N17" s="5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>
        <v>2880.36</v>
      </c>
      <c r="AB17" s="8"/>
      <c r="AC17" s="8"/>
      <c r="AD17" s="8"/>
      <c r="AE17" s="8"/>
      <c r="AF17" s="8">
        <f>R17-AA17</f>
        <v>-2880.36</v>
      </c>
      <c r="AG17" s="9" t="e">
        <f t="shared" si="1"/>
        <v>#DIV/0!</v>
      </c>
      <c r="AH17" s="8"/>
      <c r="AI17" s="9"/>
      <c r="AJ17" s="8"/>
      <c r="AK17" s="9"/>
    </row>
    <row r="18" spans="1:37" ht="102" customHeight="1">
      <c r="A18" s="5" t="s">
        <v>39</v>
      </c>
      <c r="B18" s="6" t="s">
        <v>31</v>
      </c>
      <c r="C18" s="5" t="s">
        <v>19</v>
      </c>
      <c r="D18" s="5"/>
      <c r="E18" s="5"/>
      <c r="F18" s="7"/>
      <c r="G18" s="5"/>
      <c r="H18" s="5"/>
      <c r="I18" s="5"/>
      <c r="J18" s="5"/>
      <c r="K18" s="5"/>
      <c r="L18" s="5"/>
      <c r="M18" s="5"/>
      <c r="N18" s="5"/>
      <c r="O18" s="8">
        <v>0</v>
      </c>
      <c r="P18" s="8">
        <v>52000</v>
      </c>
      <c r="Q18" s="8">
        <v>0</v>
      </c>
      <c r="R18" s="8">
        <v>83000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9696.24</v>
      </c>
      <c r="AA18" s="8">
        <v>86614.07</v>
      </c>
      <c r="AB18" s="8">
        <v>0</v>
      </c>
      <c r="AC18" s="8">
        <v>9696.24</v>
      </c>
      <c r="AD18" s="8">
        <v>9696.24</v>
      </c>
      <c r="AE18" s="8">
        <v>9696.24</v>
      </c>
      <c r="AF18" s="8">
        <f t="shared" si="0"/>
        <v>-3614.070000000007</v>
      </c>
      <c r="AG18" s="9">
        <f t="shared" si="1"/>
        <v>1.0435430120481928</v>
      </c>
      <c r="AH18" s="8">
        <v>-9696.24</v>
      </c>
      <c r="AI18" s="9"/>
      <c r="AJ18" s="8">
        <v>0</v>
      </c>
      <c r="AK18" s="9"/>
    </row>
    <row r="19" spans="1:37" ht="27" customHeight="1">
      <c r="A19" s="5" t="s">
        <v>25</v>
      </c>
      <c r="B19" s="6" t="s">
        <v>32</v>
      </c>
      <c r="C19" s="5"/>
      <c r="D19" s="5"/>
      <c r="E19" s="5"/>
      <c r="F19" s="7"/>
      <c r="G19" s="5"/>
      <c r="H19" s="5"/>
      <c r="I19" s="5"/>
      <c r="J19" s="5"/>
      <c r="K19" s="5"/>
      <c r="L19" s="5"/>
      <c r="M19" s="5"/>
      <c r="N19" s="5"/>
      <c r="O19" s="8"/>
      <c r="P19" s="8"/>
      <c r="Q19" s="8"/>
      <c r="R19" s="8">
        <v>16000</v>
      </c>
      <c r="S19" s="8"/>
      <c r="T19" s="8"/>
      <c r="U19" s="8"/>
      <c r="V19" s="8"/>
      <c r="W19" s="8"/>
      <c r="X19" s="8"/>
      <c r="Y19" s="8"/>
      <c r="Z19" s="8"/>
      <c r="AA19" s="8">
        <v>8694.86</v>
      </c>
      <c r="AB19" s="8"/>
      <c r="AC19" s="8"/>
      <c r="AD19" s="8"/>
      <c r="AE19" s="8"/>
      <c r="AF19" s="8">
        <f>R19-AA19</f>
        <v>7305.139999999999</v>
      </c>
      <c r="AG19" s="9">
        <f t="shared" si="1"/>
        <v>0.54342875</v>
      </c>
      <c r="AH19" s="8"/>
      <c r="AI19" s="9"/>
      <c r="AJ19" s="8"/>
      <c r="AK19" s="9"/>
    </row>
    <row r="20" spans="1:37" ht="28.5" customHeight="1">
      <c r="A20" s="5" t="s">
        <v>50</v>
      </c>
      <c r="B20" s="6" t="s">
        <v>51</v>
      </c>
      <c r="C20" s="5"/>
      <c r="D20" s="5"/>
      <c r="E20" s="5"/>
      <c r="F20" s="7"/>
      <c r="G20" s="5"/>
      <c r="H20" s="5"/>
      <c r="I20" s="5"/>
      <c r="J20" s="5"/>
      <c r="K20" s="5"/>
      <c r="L20" s="5"/>
      <c r="M20" s="5"/>
      <c r="N20" s="5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>
        <f>R20-AA20</f>
        <v>0</v>
      </c>
      <c r="AG20" s="9" t="e">
        <f>AA20/R20</f>
        <v>#DIV/0!</v>
      </c>
      <c r="AH20" s="8"/>
      <c r="AI20" s="9"/>
      <c r="AJ20" s="8"/>
      <c r="AK20" s="9"/>
    </row>
    <row r="21" spans="1:37" ht="12.75">
      <c r="A21" s="28" t="s">
        <v>24</v>
      </c>
      <c r="B21" s="29"/>
      <c r="C21" s="5"/>
      <c r="D21" s="5"/>
      <c r="E21" s="5"/>
      <c r="F21" s="7"/>
      <c r="G21" s="5"/>
      <c r="H21" s="5"/>
      <c r="I21" s="5"/>
      <c r="J21" s="5"/>
      <c r="K21" s="5"/>
      <c r="L21" s="5"/>
      <c r="M21" s="5"/>
      <c r="N21" s="5"/>
      <c r="O21" s="8"/>
      <c r="P21" s="8"/>
      <c r="Q21" s="8"/>
      <c r="R21" s="13">
        <f>SUM(R8:R20)</f>
        <v>5903000</v>
      </c>
      <c r="S21" s="13"/>
      <c r="T21" s="13"/>
      <c r="U21" s="13"/>
      <c r="V21" s="13"/>
      <c r="W21" s="13"/>
      <c r="X21" s="13"/>
      <c r="Y21" s="13"/>
      <c r="Z21" s="13"/>
      <c r="AA21" s="13">
        <f>SUM(AA8:AA20)</f>
        <v>6237900.0600000005</v>
      </c>
      <c r="AB21" s="13"/>
      <c r="AC21" s="13"/>
      <c r="AD21" s="13"/>
      <c r="AE21" s="13"/>
      <c r="AF21" s="13">
        <f>R21-AA21</f>
        <v>-334900.0600000005</v>
      </c>
      <c r="AG21" s="14">
        <f>AA21/R21</f>
        <v>1.056733874301203</v>
      </c>
      <c r="AH21" s="8"/>
      <c r="AI21" s="9"/>
      <c r="AJ21" s="8"/>
      <c r="AK21" s="9"/>
    </row>
    <row r="22" spans="1:37" ht="29.25" customHeight="1">
      <c r="A22" s="5" t="s">
        <v>52</v>
      </c>
      <c r="B22" s="6" t="s">
        <v>33</v>
      </c>
      <c r="C22" s="5" t="s">
        <v>20</v>
      </c>
      <c r="D22" s="5"/>
      <c r="E22" s="5"/>
      <c r="F22" s="7"/>
      <c r="G22" s="5"/>
      <c r="H22" s="5"/>
      <c r="I22" s="5"/>
      <c r="J22" s="5"/>
      <c r="K22" s="5"/>
      <c r="L22" s="5"/>
      <c r="M22" s="5"/>
      <c r="N22" s="5"/>
      <c r="O22" s="8">
        <v>0</v>
      </c>
      <c r="P22" s="8">
        <v>11550000</v>
      </c>
      <c r="Q22" s="8">
        <v>0</v>
      </c>
      <c r="R22" s="8">
        <v>27750000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3300000</v>
      </c>
      <c r="AA22" s="8">
        <v>27750000</v>
      </c>
      <c r="AB22" s="8">
        <v>0</v>
      </c>
      <c r="AC22" s="8">
        <v>3300000</v>
      </c>
      <c r="AD22" s="8">
        <v>3300000</v>
      </c>
      <c r="AE22" s="8">
        <v>3300000</v>
      </c>
      <c r="AF22" s="8">
        <f t="shared" si="0"/>
        <v>0</v>
      </c>
      <c r="AG22" s="9">
        <f t="shared" si="1"/>
        <v>1</v>
      </c>
      <c r="AH22" s="8">
        <v>-3300000</v>
      </c>
      <c r="AI22" s="9"/>
      <c r="AJ22" s="8">
        <v>0</v>
      </c>
      <c r="AK22" s="9"/>
    </row>
    <row r="23" spans="1:37" ht="29.25" customHeight="1">
      <c r="A23" s="5" t="s">
        <v>57</v>
      </c>
      <c r="B23" s="6" t="s">
        <v>58</v>
      </c>
      <c r="C23" s="5"/>
      <c r="D23" s="5"/>
      <c r="E23" s="5"/>
      <c r="F23" s="7"/>
      <c r="G23" s="5"/>
      <c r="H23" s="5"/>
      <c r="I23" s="5"/>
      <c r="J23" s="5"/>
      <c r="K23" s="5"/>
      <c r="L23" s="5"/>
      <c r="M23" s="5"/>
      <c r="N23" s="5"/>
      <c r="O23" s="8"/>
      <c r="P23" s="8"/>
      <c r="Q23" s="8"/>
      <c r="R23" s="8">
        <v>150400</v>
      </c>
      <c r="S23" s="8"/>
      <c r="T23" s="8"/>
      <c r="U23" s="8"/>
      <c r="V23" s="8"/>
      <c r="W23" s="8"/>
      <c r="X23" s="8"/>
      <c r="Y23" s="8"/>
      <c r="Z23" s="8"/>
      <c r="AA23" s="8">
        <v>150400</v>
      </c>
      <c r="AB23" s="8"/>
      <c r="AC23" s="8"/>
      <c r="AD23" s="8"/>
      <c r="AE23" s="8"/>
      <c r="AF23" s="8">
        <f t="shared" si="0"/>
        <v>0</v>
      </c>
      <c r="AG23" s="9">
        <f t="shared" si="1"/>
        <v>1</v>
      </c>
      <c r="AH23" s="8"/>
      <c r="AI23" s="9"/>
      <c r="AJ23" s="8"/>
      <c r="AK23" s="9"/>
    </row>
    <row r="24" spans="1:37" ht="39" customHeight="1">
      <c r="A24" s="5" t="s">
        <v>54</v>
      </c>
      <c r="B24" s="6" t="s">
        <v>36</v>
      </c>
      <c r="C24" s="5"/>
      <c r="D24" s="5"/>
      <c r="E24" s="5"/>
      <c r="F24" s="7"/>
      <c r="G24" s="5"/>
      <c r="H24" s="5"/>
      <c r="I24" s="5"/>
      <c r="J24" s="5"/>
      <c r="K24" s="5"/>
      <c r="L24" s="5"/>
      <c r="M24" s="5"/>
      <c r="N24" s="5"/>
      <c r="O24" s="8"/>
      <c r="P24" s="8"/>
      <c r="Q24" s="8"/>
      <c r="R24" s="8">
        <v>100</v>
      </c>
      <c r="S24" s="8"/>
      <c r="T24" s="8"/>
      <c r="U24" s="8"/>
      <c r="V24" s="8"/>
      <c r="W24" s="8"/>
      <c r="X24" s="8"/>
      <c r="Y24" s="8"/>
      <c r="Z24" s="8"/>
      <c r="AA24" s="8">
        <v>100</v>
      </c>
      <c r="AB24" s="8"/>
      <c r="AC24" s="8"/>
      <c r="AD24" s="8"/>
      <c r="AE24" s="8"/>
      <c r="AF24" s="8">
        <f t="shared" si="0"/>
        <v>0</v>
      </c>
      <c r="AG24" s="9">
        <f t="shared" si="1"/>
        <v>1</v>
      </c>
      <c r="AH24" s="8"/>
      <c r="AI24" s="9"/>
      <c r="AJ24" s="8"/>
      <c r="AK24" s="9"/>
    </row>
    <row r="25" spans="1:37" ht="53.25" customHeight="1">
      <c r="A25" s="5" t="s">
        <v>53</v>
      </c>
      <c r="B25" s="6" t="s">
        <v>34</v>
      </c>
      <c r="C25" s="5" t="s">
        <v>21</v>
      </c>
      <c r="D25" s="5"/>
      <c r="E25" s="5"/>
      <c r="F25" s="7"/>
      <c r="G25" s="5"/>
      <c r="H25" s="5"/>
      <c r="I25" s="5"/>
      <c r="J25" s="5"/>
      <c r="K25" s="5"/>
      <c r="L25" s="5"/>
      <c r="M25" s="5"/>
      <c r="N25" s="5"/>
      <c r="O25" s="8">
        <v>0</v>
      </c>
      <c r="P25" s="8">
        <v>0</v>
      </c>
      <c r="Q25" s="8">
        <v>205000</v>
      </c>
      <c r="R25" s="8">
        <v>197000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124500</v>
      </c>
      <c r="AA25" s="8">
        <v>197000</v>
      </c>
      <c r="AB25" s="8">
        <v>0</v>
      </c>
      <c r="AC25" s="8">
        <v>124500</v>
      </c>
      <c r="AD25" s="8">
        <v>124500</v>
      </c>
      <c r="AE25" s="8">
        <v>124500</v>
      </c>
      <c r="AF25" s="8">
        <f t="shared" si="0"/>
        <v>0</v>
      </c>
      <c r="AG25" s="9">
        <f t="shared" si="1"/>
        <v>1</v>
      </c>
      <c r="AH25" s="8">
        <v>-124500</v>
      </c>
      <c r="AI25" s="9"/>
      <c r="AJ25" s="8">
        <v>0</v>
      </c>
      <c r="AK25" s="9"/>
    </row>
    <row r="26" spans="1:37" ht="31.5" customHeight="1">
      <c r="A26" s="5" t="s">
        <v>55</v>
      </c>
      <c r="B26" s="6" t="s">
        <v>35</v>
      </c>
      <c r="C26" s="5"/>
      <c r="D26" s="5"/>
      <c r="E26" s="5"/>
      <c r="F26" s="7"/>
      <c r="G26" s="5"/>
      <c r="H26" s="5"/>
      <c r="I26" s="5"/>
      <c r="J26" s="5"/>
      <c r="K26" s="5"/>
      <c r="L26" s="5"/>
      <c r="M26" s="5"/>
      <c r="N26" s="5"/>
      <c r="O26" s="8"/>
      <c r="P26" s="8"/>
      <c r="Q26" s="8"/>
      <c r="R26" s="8">
        <v>8343300</v>
      </c>
      <c r="S26" s="8"/>
      <c r="T26" s="8"/>
      <c r="U26" s="8"/>
      <c r="V26" s="8"/>
      <c r="W26" s="8"/>
      <c r="X26" s="8"/>
      <c r="Y26" s="8"/>
      <c r="Z26" s="8"/>
      <c r="AA26" s="8">
        <v>7388500</v>
      </c>
      <c r="AB26" s="8"/>
      <c r="AC26" s="8"/>
      <c r="AD26" s="8"/>
      <c r="AE26" s="8"/>
      <c r="AF26" s="8">
        <f t="shared" si="0"/>
        <v>954800</v>
      </c>
      <c r="AG26" s="9">
        <f t="shared" si="1"/>
        <v>0.8855608692004363</v>
      </c>
      <c r="AH26" s="8"/>
      <c r="AI26" s="9"/>
      <c r="AJ26" s="8"/>
      <c r="AK26" s="9"/>
    </row>
    <row r="27" spans="1:37" ht="31.5" customHeight="1">
      <c r="A27" s="5" t="s">
        <v>37</v>
      </c>
      <c r="B27" s="6" t="s">
        <v>38</v>
      </c>
      <c r="C27" s="5"/>
      <c r="D27" s="5"/>
      <c r="E27" s="5"/>
      <c r="F27" s="7"/>
      <c r="G27" s="5"/>
      <c r="H27" s="5"/>
      <c r="I27" s="5"/>
      <c r="J27" s="5"/>
      <c r="K27" s="5"/>
      <c r="L27" s="5"/>
      <c r="M27" s="5"/>
      <c r="N27" s="5"/>
      <c r="O27" s="8"/>
      <c r="P27" s="8"/>
      <c r="Q27" s="8"/>
      <c r="R27" s="8">
        <v>63000</v>
      </c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>
        <f t="shared" si="0"/>
        <v>63000</v>
      </c>
      <c r="AG27" s="9">
        <f t="shared" si="1"/>
        <v>0</v>
      </c>
      <c r="AH27" s="8"/>
      <c r="AI27" s="9"/>
      <c r="AJ27" s="8"/>
      <c r="AK27" s="9"/>
    </row>
    <row r="28" spans="1:37" ht="28.5" customHeight="1">
      <c r="A28" s="30" t="s">
        <v>22</v>
      </c>
      <c r="B28" s="31"/>
      <c r="C28" s="31"/>
      <c r="D28" s="31"/>
      <c r="E28" s="31"/>
      <c r="F28" s="31"/>
      <c r="G28" s="31"/>
      <c r="H28" s="32"/>
      <c r="I28" s="10"/>
      <c r="J28" s="10"/>
      <c r="K28" s="10"/>
      <c r="L28" s="10"/>
      <c r="M28" s="10"/>
      <c r="N28" s="10"/>
      <c r="O28" s="11">
        <v>0</v>
      </c>
      <c r="P28" s="11">
        <v>16117000</v>
      </c>
      <c r="Q28" s="11">
        <v>2000000</v>
      </c>
      <c r="R28" s="13">
        <f>SUM(R21:R27)</f>
        <v>42406800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100121.18</v>
      </c>
      <c r="Z28" s="13">
        <v>5736634.84</v>
      </c>
      <c r="AA28" s="13">
        <f>SUM(AA21:AA27)</f>
        <v>41723900.06</v>
      </c>
      <c r="AB28" s="13">
        <v>100121.18</v>
      </c>
      <c r="AC28" s="13">
        <v>5736634.84</v>
      </c>
      <c r="AD28" s="13">
        <v>5636513.66</v>
      </c>
      <c r="AE28" s="13">
        <v>5636513.66</v>
      </c>
      <c r="AF28" s="13">
        <f t="shared" si="0"/>
        <v>682899.9399999976</v>
      </c>
      <c r="AG28" s="14">
        <f t="shared" si="1"/>
        <v>0.9838964519841158</v>
      </c>
      <c r="AH28" s="11">
        <v>-5636513.66</v>
      </c>
      <c r="AI28" s="12"/>
      <c r="AJ28" s="11">
        <v>0</v>
      </c>
      <c r="AK28" s="12"/>
    </row>
    <row r="29" spans="1:37" ht="21.75" customHeight="1">
      <c r="A29" s="26" t="s">
        <v>56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7"/>
      <c r="AF29" s="27"/>
      <c r="AG29" s="27"/>
      <c r="AH29" s="1"/>
      <c r="AI29" s="1"/>
      <c r="AJ29" s="1"/>
      <c r="AK29" s="1"/>
    </row>
    <row r="30" ht="24" customHeight="1">
      <c r="A30" s="16"/>
    </row>
    <row r="31" ht="3" customHeight="1"/>
  </sheetData>
  <sheetProtection/>
  <mergeCells count="33">
    <mergeCell ref="A28:H28"/>
    <mergeCell ref="Q6:Q7"/>
    <mergeCell ref="R6:R7"/>
    <mergeCell ref="M6:M7"/>
    <mergeCell ref="N6:N7"/>
    <mergeCell ref="P6:P7"/>
    <mergeCell ref="A29:AG29"/>
    <mergeCell ref="A21:B21"/>
    <mergeCell ref="C6:C7"/>
    <mergeCell ref="D6:D7"/>
    <mergeCell ref="E6:E7"/>
    <mergeCell ref="F6:H6"/>
    <mergeCell ref="A6:A7"/>
    <mergeCell ref="I6:K6"/>
    <mergeCell ref="L6:L7"/>
    <mergeCell ref="B6:B7"/>
    <mergeCell ref="W6:W7"/>
    <mergeCell ref="O6:O7"/>
    <mergeCell ref="Y6:AA6"/>
    <mergeCell ref="X6:X7"/>
    <mergeCell ref="AF6:AG6"/>
    <mergeCell ref="AH6:AI6"/>
    <mergeCell ref="U6:U7"/>
    <mergeCell ref="S6:S7"/>
    <mergeCell ref="T6:T7"/>
    <mergeCell ref="AB6:AD6"/>
    <mergeCell ref="A1:AK1"/>
    <mergeCell ref="A2:AK2"/>
    <mergeCell ref="A3:AI3"/>
    <mergeCell ref="A4:AI4"/>
    <mergeCell ref="A5:AK5"/>
    <mergeCell ref="AJ6:AK6"/>
    <mergeCell ref="V6:V7"/>
  </mergeCells>
  <printOptions/>
  <pageMargins left="0.393" right="0.393" top="0.59" bottom="0.59" header="0.393" footer="0.393"/>
  <pageSetup blackAndWhite="1"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user_1</cp:lastModifiedBy>
  <cp:lastPrinted>2018-05-14T04:51:22Z</cp:lastPrinted>
  <dcterms:created xsi:type="dcterms:W3CDTF">2010-05-06T05:27:42Z</dcterms:created>
  <dcterms:modified xsi:type="dcterms:W3CDTF">2018-05-14T04:51:29Z</dcterms:modified>
  <cp:category/>
  <cp:version/>
  <cp:contentType/>
  <cp:contentStatus/>
</cp:coreProperties>
</file>